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980" windowHeight="781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B85" i="3" l="1"/>
  <c r="B87" i="3" s="1"/>
  <c r="B89" i="3" s="1"/>
  <c r="B71" i="3"/>
  <c r="B65" i="3"/>
  <c r="B46" i="3"/>
  <c r="B47" i="3" s="1"/>
  <c r="B26" i="3"/>
  <c r="B22" i="3"/>
  <c r="B5" i="3"/>
  <c r="B8" i="3" s="1"/>
  <c r="B100" i="3" l="1"/>
  <c r="B91" i="3"/>
</calcChain>
</file>

<file path=xl/comments1.xml><?xml version="1.0" encoding="utf-8"?>
<comments xmlns="http://schemas.openxmlformats.org/spreadsheetml/2006/main">
  <authors>
    <author>asus</author>
  </authors>
  <commentList>
    <comment ref="B22" authorId="0">
      <text>
        <r>
          <rPr>
            <b/>
            <sz val="8"/>
            <color indexed="81"/>
            <rFont val="Tahoma"/>
            <family val="2"/>
          </rPr>
          <t>asus:</t>
        </r>
        <r>
          <rPr>
            <sz val="8"/>
            <color indexed="81"/>
            <rFont val="Tahoma"/>
            <family val="2"/>
          </rPr>
          <t xml:space="preserve">
saldopost</t>
        </r>
      </text>
    </comment>
  </commentList>
</comments>
</file>

<file path=xl/sharedStrings.xml><?xml version="1.0" encoding="utf-8"?>
<sst xmlns="http://schemas.openxmlformats.org/spreadsheetml/2006/main" count="171" uniqueCount="142">
  <si>
    <t>VERDICHTE BALANS</t>
  </si>
  <si>
    <t>ULTIMO 2015</t>
  </si>
  <si>
    <t>EIGEN GEBOUW</t>
  </si>
  <si>
    <t>VORDERINGEN OP DERDEN</t>
  </si>
  <si>
    <t>LIQUIDE MIDDELEN</t>
  </si>
  <si>
    <t>TOTAAL ACTIVA</t>
  </si>
  <si>
    <t>HYPOTHEEKSCHULD</t>
  </si>
  <si>
    <t>NOG TE BET. BEDRAGEN</t>
  </si>
  <si>
    <t>TOTAAL PASSIVA</t>
  </si>
  <si>
    <t>VERDICHTE RESULTATEN REKENING</t>
  </si>
  <si>
    <t>NORMALE EXPLOITATIE</t>
  </si>
  <si>
    <t>BATEN</t>
  </si>
  <si>
    <t xml:space="preserve">   BIJDRAGEN GEMEENTE</t>
  </si>
  <si>
    <t xml:space="preserve">   COLLECTES GEMEENTE totaal</t>
  </si>
  <si>
    <t xml:space="preserve">   RENTEOPBRENGST totaal</t>
  </si>
  <si>
    <t xml:space="preserve">   HUURINKOMSTEN</t>
  </si>
  <si>
    <t>BATEN totaal</t>
  </si>
  <si>
    <t>LASTEN</t>
  </si>
  <si>
    <t>HYP.RENTE</t>
  </si>
  <si>
    <t>AFSCHR. PAND / AFLOSSING HYP</t>
  </si>
  <si>
    <t>BELASTINGEN</t>
  </si>
  <si>
    <t>ELECTRA</t>
  </si>
  <si>
    <t>GAS</t>
  </si>
  <si>
    <t>WATER</t>
  </si>
  <si>
    <t>TERUGGAVE ENERGIEBELASTING</t>
  </si>
  <si>
    <t>OPSTALVERZ.</t>
  </si>
  <si>
    <t>SCHOONMAAK</t>
  </si>
  <si>
    <t>KPN</t>
  </si>
  <si>
    <t>KLEIN ONDERHOUD /
 NAGEKOMEN VERBOUWINGSKN</t>
  </si>
  <si>
    <t>GROOT ONDERHOUD</t>
  </si>
  <si>
    <t>RESERVERING INSTALLATIES GEBOUW</t>
  </si>
  <si>
    <t>AFSCHRIJVING / VOORZ.INSTALL EN MGT</t>
  </si>
  <si>
    <t>HUISVESTING</t>
  </si>
  <si>
    <t>HUUR</t>
  </si>
  <si>
    <t>KLOOSTERWEEKEND</t>
  </si>
  <si>
    <t>PERSONEELSKOSTEN</t>
  </si>
  <si>
    <t>BETAALDE KRACHTEN</t>
  </si>
  <si>
    <t xml:space="preserve">   SPREKERS</t>
  </si>
  <si>
    <t xml:space="preserve">   ZONDAGSCHOOLWERK</t>
  </si>
  <si>
    <t xml:space="preserve">   JEUGDWERK</t>
  </si>
  <si>
    <t xml:space="preserve">   JEUGDWERK Contributie</t>
  </si>
  <si>
    <t xml:space="preserve">   SENIOREN</t>
  </si>
  <si>
    <t xml:space="preserve">   KRINGENWERK</t>
  </si>
  <si>
    <t>PASTORAAT</t>
  </si>
  <si>
    <t>FELICITATIEDIENST</t>
  </si>
  <si>
    <t>ALGEMENETRAININGS/INFORMATIEAVONDEN</t>
  </si>
  <si>
    <t>LEIDERSDAGEN / TRAINING RAAD</t>
  </si>
  <si>
    <t xml:space="preserve">         PASTORAAT / FELICITATIEDIENST / TRAINING</t>
  </si>
  <si>
    <t>ZORG EN GROEI</t>
  </si>
  <si>
    <t xml:space="preserve">         EVANGELISATIE ACTIVITEITEN</t>
  </si>
  <si>
    <t xml:space="preserve">         ZENDINGS ACTIVITEITEN</t>
  </si>
  <si>
    <t xml:space="preserve">       ZENDINGS- EN EVANGELISATIEWERK</t>
  </si>
  <si>
    <t xml:space="preserve">         AZARJA EN RENEE</t>
  </si>
  <si>
    <t xml:space="preserve">         FAM LUCASSE</t>
  </si>
  <si>
    <t xml:space="preserve">         FAM GOUD</t>
  </si>
  <si>
    <t xml:space="preserve">         FAM HOBO</t>
  </si>
  <si>
    <t xml:space="preserve">         FAM VAN NES</t>
  </si>
  <si>
    <t xml:space="preserve">         TABITHA GROOT</t>
  </si>
  <si>
    <t xml:space="preserve">         FAM KITS</t>
  </si>
  <si>
    <t xml:space="preserve">         TSJABAN</t>
  </si>
  <si>
    <t xml:space="preserve">         FAM GROOT</t>
  </si>
  <si>
    <t xml:space="preserve">         INCIDENTELE ONDERSTEUNING / NIEUW BELEID</t>
  </si>
  <si>
    <t xml:space="preserve">    ZENDELINGEN</t>
  </si>
  <si>
    <t xml:space="preserve">    DIAKONIE</t>
  </si>
  <si>
    <t>ZENDING, EVANG. EN DIACONAAT</t>
  </si>
  <si>
    <t xml:space="preserve">         GEMEENTEVISIE</t>
  </si>
  <si>
    <t xml:space="preserve">         WEBSITE ONDERHOUD</t>
  </si>
  <si>
    <t xml:space="preserve">         Overige informatie / saldopost in budget</t>
  </si>
  <si>
    <t xml:space="preserve">       KOSTEN INFORMATIE</t>
  </si>
  <si>
    <t>GEMEENTEDAGEN
 (Kerst, Hemelvaart, startzondag)</t>
  </si>
  <si>
    <t>ADMINISTRATIEKOSTEN</t>
  </si>
  <si>
    <t>PORTOKOSTEN</t>
  </si>
  <si>
    <t>KOFFIE</t>
  </si>
  <si>
    <t>ATTENTIES</t>
  </si>
  <si>
    <t>ABONNEMENTEN</t>
  </si>
  <si>
    <t>Verz. Bedrijfsaansprh</t>
  </si>
  <si>
    <t>Verz.bedrijfselectronica/computer</t>
  </si>
  <si>
    <t>Verz. Inventaris</t>
  </si>
  <si>
    <t>Verz. Best.aansprh (avb)</t>
  </si>
  <si>
    <t>MGT</t>
  </si>
  <si>
    <t>OVERIGE</t>
  </si>
  <si>
    <t xml:space="preserve">       ALGEMENE KOSTEN</t>
  </si>
  <si>
    <t xml:space="preserve">       GEMEENTESTICHTING (reserve opbouw)</t>
  </si>
  <si>
    <t>OVERIGE KOSTEN</t>
  </si>
  <si>
    <t>LASTEN totaal</t>
  </si>
  <si>
    <t>Subtotaal reguliere exploitatie</t>
  </si>
  <si>
    <t>Extra aflossing  op hypotheekschuld</t>
  </si>
  <si>
    <t>BIJDRAGEN UITBREIDING LOKALEN</t>
  </si>
  <si>
    <t>KOSTEN UITBREIDING LOKALEN</t>
  </si>
  <si>
    <t>SALDO UITBREIDING LOKALEN</t>
  </si>
  <si>
    <t>Saldo jaar</t>
  </si>
  <si>
    <t>BALANS</t>
  </si>
  <si>
    <t>De VBG Papendrecht heeft in 2013 een eigen gebouw gekocht, wat na verbouwing medio 2014 in</t>
  </si>
  <si>
    <t>gebruik is genomen. Het gebouw staat op de balans voor een waarde gelijk aan de nog openstaande</t>
  </si>
  <si>
    <t>hypotheekschuld. De werkelijke waarde ligt dus ruim hoger dan getoond op de balans. De</t>
  </si>
  <si>
    <t>getaxeerde waarde bedroeg midden 2013, nog vóór de grondige verbouwing, 624.000 euro.</t>
  </si>
  <si>
    <t>(executiewaarde 500.000 euro)</t>
  </si>
  <si>
    <t>welke per 1/1 van het daaropvolgende jaar op de bankrekening worden bijgeschreven.</t>
  </si>
  <si>
    <t>Positieve bank en kas-saldi.</t>
  </si>
  <si>
    <t>De daling valt toe te schrijven aan de extra aflossing die op de hypotheek is gedaan.</t>
  </si>
  <si>
    <t>TOTAAL RESERVES EN VOORZIENINGEN</t>
  </si>
  <si>
    <t>NOG TE BETALEN BEDRAGEN</t>
  </si>
  <si>
    <t>Dit betreft bedragen ontvangen ten gunste van derden. Denk hierbij aan collecte en actie opbrengsten.</t>
  </si>
  <si>
    <t>RESULTATEN REKENING</t>
  </si>
  <si>
    <t>BIJDRAGEN GEMEENTE</t>
  </si>
  <si>
    <t xml:space="preserve">Deze post laat van 2015 op 2016 een forse stijging zien, wat gerelateerd is aan het feit dat </t>
  </si>
  <si>
    <t>de gemeente iemand in dienst heeft genomen.</t>
  </si>
  <si>
    <t>Post HUISVESTING</t>
  </si>
  <si>
    <t>Betreft reguliere hypotheek rente en aflossingen, onderhoudskosten, verzekeringen, gas en electra.</t>
  </si>
  <si>
    <t>Post HUUR</t>
  </si>
  <si>
    <t>Eind 2015 en eerste helft 2016 hebben we extere ruimte moeten huren. Na de zomervakantie is dit</t>
  </si>
  <si>
    <t>weer gestopt omdat toen de aangebouwde bijzalen in gebruik werden genomen.</t>
  </si>
  <si>
    <t>Post BETAALDE KRACHTEN</t>
  </si>
  <si>
    <t xml:space="preserve">Gezien de omvang van de gemeente als geheel, het aanzienlijke aandeel van kinderen en jongeren daarin, </t>
  </si>
  <si>
    <t xml:space="preserve">en de hoeveelheid hiermee samenhangende organisatorische werkzaamheden, heeft de gemeente  de loop </t>
  </si>
  <si>
    <t>Post ZORG EN GROEI</t>
  </si>
  <si>
    <t>Dit betreft sprekerskosten, zondagschoolwerk, jeugdwerk, kringenwerk, seniorenwerk en pastoraat.</t>
  </si>
  <si>
    <t>Post ZENDING EN EVANGELISATIE</t>
  </si>
  <si>
    <t>Post OVERIGE KOSTEN</t>
  </si>
  <si>
    <t>Post EXTRA AFLOSSING</t>
  </si>
  <si>
    <t>De gemeente streeft ernaar minstens 60% van de jaarbegroting als banksaldo achter de hand te houden.</t>
  </si>
  <si>
    <t>Posten BIJDRAGEN en KOSTEN UITBREIDING LOKALEN</t>
  </si>
  <si>
    <t xml:space="preserve">Ruimtegebrek heeft de gemeente doen besluiten tot uitbreiding van het aantal zondagschoollokalen. </t>
  </si>
  <si>
    <t>Deze zijn medio 2016 in gebruik genomen.</t>
  </si>
  <si>
    <t>TOTAAL RESERVES</t>
  </si>
  <si>
    <t>GWL overstated budget</t>
  </si>
  <si>
    <t xml:space="preserve">          Infofolders, programmas, boekjes, verslagen</t>
  </si>
  <si>
    <t>-</t>
  </si>
  <si>
    <t>BEGROTING 2017</t>
  </si>
  <si>
    <t>ULTIMO 2016</t>
  </si>
  <si>
    <t xml:space="preserve">Dit betreft een diaconale lening en rente-baten over het afgelopen jaar, </t>
  </si>
  <si>
    <t>Deze zijn van 2015 op 2016 alleen afgenomen met het negatieve, inclusief extra</t>
  </si>
  <si>
    <t>aflossing op de hypotheek inclusief het saldo op uitbreiding van lokalen.</t>
  </si>
  <si>
    <t>Gezien het eind 2015 beschikbare banksaldo, is besloten in 2016 wederom een extra aflossing te doen op de hypotheek.</t>
  </si>
  <si>
    <t xml:space="preserve">van 2016 een oudste in dienst genomen voor 0,8 FTE. Daarnaast is er sinds 2015 al een betaalde </t>
  </si>
  <si>
    <t>jongerenwerker aktief voor 0,1 FTE.</t>
  </si>
  <si>
    <t xml:space="preserve">Dit betreft kosten mbt ondersteuning van zendelingen, kosten mbt evangelisatie en kosten voor diaconale </t>
  </si>
  <si>
    <t>ondersteuning, zowel binnen als buiten de gemeente.</t>
  </si>
  <si>
    <t xml:space="preserve">Dit betreft kosten geralateerd aan informatievoorziening, adminstratie en organisatie, kosten van techniek </t>
  </si>
  <si>
    <t>en muziek, alsmede de koffie e.d. ná de diensten.</t>
  </si>
  <si>
    <t>een last van 7.800 euro, waar in de begroting met 10.000 rekening was gehouden.</t>
  </si>
  <si>
    <t>De opbrengst van specifiek voor dit doel gehouden collecte, en de uitbreidinggerelateerde kosten gaven per 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</si>
</sst>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-* #,##0_-;_-* #,##0\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 val="singleAccounting"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1"/>
      <name val="Arial"/>
      <family val="2"/>
    </font>
    <font>
      <i/>
      <sz val="9"/>
      <name val="Arial"/>
      <family val="2"/>
    </font>
    <font>
      <i/>
      <u val="singleAccounting"/>
      <sz val="9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38">
    <xf numFmtId="0" fontId="0" fillId="0" borderId="0" xfId="0"/>
    <xf numFmtId="0" fontId="3" fillId="0" borderId="0" xfId="0" applyFont="1" applyFill="1"/>
    <xf numFmtId="164" fontId="3" fillId="0" borderId="0" xfId="1" applyNumberFormat="1" applyFont="1" applyFill="1"/>
    <xf numFmtId="43" fontId="4" fillId="0" borderId="5" xfId="1" applyFont="1" applyFill="1" applyBorder="1" applyAlignment="1">
      <alignment horizontal="left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4" fillId="0" borderId="5" xfId="0" applyFont="1" applyFill="1" applyBorder="1" applyAlignment="1">
      <alignment horizontal="left" vertical="top"/>
    </xf>
    <xf numFmtId="43" fontId="3" fillId="0" borderId="5" xfId="1" applyFont="1" applyFill="1" applyBorder="1" applyAlignment="1">
      <alignment horizontal="left" indent="2"/>
    </xf>
    <xf numFmtId="0" fontId="7" fillId="0" borderId="5" xfId="0" applyFont="1" applyFill="1" applyBorder="1" applyAlignment="1">
      <alignment horizontal="left" vertical="top"/>
    </xf>
    <xf numFmtId="0" fontId="7" fillId="0" borderId="0" xfId="0" applyFont="1" applyFill="1" applyAlignment="1">
      <alignment vertical="top"/>
    </xf>
    <xf numFmtId="0" fontId="8" fillId="0" borderId="13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/>
    </xf>
    <xf numFmtId="43" fontId="3" fillId="0" borderId="5" xfId="1" applyFont="1" applyFill="1" applyBorder="1" applyAlignment="1">
      <alignment horizontal="left" indent="3"/>
    </xf>
    <xf numFmtId="43" fontId="3" fillId="0" borderId="5" xfId="1" applyFont="1" applyFill="1" applyBorder="1" applyAlignment="1">
      <alignment horizontal="left" vertical="top" wrapText="1" indent="3"/>
    </xf>
    <xf numFmtId="43" fontId="5" fillId="0" borderId="5" xfId="1" applyFont="1" applyFill="1" applyBorder="1" applyAlignment="1">
      <alignment horizontal="left" indent="3"/>
    </xf>
    <xf numFmtId="0" fontId="7" fillId="0" borderId="5" xfId="0" applyFont="1" applyFill="1" applyBorder="1" applyAlignment="1">
      <alignment vertical="top"/>
    </xf>
    <xf numFmtId="164" fontId="7" fillId="0" borderId="0" xfId="0" applyNumberFormat="1" applyFont="1" applyFill="1" applyAlignment="1">
      <alignment vertical="top"/>
    </xf>
    <xf numFmtId="43" fontId="7" fillId="0" borderId="0" xfId="1" applyFont="1" applyFill="1" applyAlignment="1">
      <alignment vertical="top"/>
    </xf>
    <xf numFmtId="0" fontId="10" fillId="0" borderId="5" xfId="0" applyFont="1" applyFill="1" applyBorder="1" applyAlignment="1">
      <alignment horizontal="left" vertical="top" indent="5"/>
    </xf>
    <xf numFmtId="0" fontId="11" fillId="0" borderId="5" xfId="0" applyFont="1" applyFill="1" applyBorder="1" applyAlignment="1">
      <alignment horizontal="left" vertical="top" indent="5"/>
    </xf>
    <xf numFmtId="43" fontId="5" fillId="0" borderId="5" xfId="1" applyFont="1" applyFill="1" applyBorder="1" applyAlignment="1">
      <alignment horizontal="left" vertical="top" indent="1"/>
    </xf>
    <xf numFmtId="0" fontId="10" fillId="0" borderId="0" xfId="0" applyFont="1" applyBorder="1" applyAlignment="1">
      <alignment horizontal="left" vertical="top" indent="4"/>
    </xf>
    <xf numFmtId="0" fontId="11" fillId="0" borderId="0" xfId="0" applyFont="1" applyBorder="1" applyAlignment="1">
      <alignment horizontal="left" vertical="top" indent="4"/>
    </xf>
    <xf numFmtId="0" fontId="3" fillId="0" borderId="5" xfId="0" applyFont="1" applyFill="1" applyBorder="1" applyAlignment="1">
      <alignment horizontal="left" vertical="top" indent="1"/>
    </xf>
    <xf numFmtId="0" fontId="10" fillId="0" borderId="5" xfId="0" applyFont="1" applyFill="1" applyBorder="1" applyAlignment="1">
      <alignment horizontal="left" vertical="top" indent="4"/>
    </xf>
    <xf numFmtId="0" fontId="11" fillId="0" borderId="5" xfId="0" applyFont="1" applyFill="1" applyBorder="1" applyAlignment="1">
      <alignment horizontal="left" vertical="top" indent="4"/>
    </xf>
    <xf numFmtId="0" fontId="3" fillId="0" borderId="5" xfId="0" applyFont="1" applyFill="1" applyBorder="1" applyAlignment="1">
      <alignment horizontal="left" vertical="top" indent="2"/>
    </xf>
    <xf numFmtId="0" fontId="9" fillId="0" borderId="5" xfId="0" applyFont="1" applyFill="1" applyBorder="1" applyAlignment="1">
      <alignment horizontal="left" vertical="top" indent="2"/>
    </xf>
    <xf numFmtId="0" fontId="10" fillId="0" borderId="5" xfId="0" applyFont="1" applyFill="1" applyBorder="1" applyAlignment="1">
      <alignment horizontal="left" vertical="top" indent="6"/>
    </xf>
    <xf numFmtId="0" fontId="11" fillId="0" borderId="5" xfId="0" applyFont="1" applyFill="1" applyBorder="1" applyAlignment="1">
      <alignment horizontal="left" vertical="top" indent="6"/>
    </xf>
    <xf numFmtId="0" fontId="9" fillId="0" borderId="5" xfId="0" applyFont="1" applyFill="1" applyBorder="1" applyAlignment="1">
      <alignment horizontal="left" vertical="top" indent="1"/>
    </xf>
    <xf numFmtId="164" fontId="3" fillId="0" borderId="0" xfId="0" applyNumberFormat="1" applyFont="1" applyFill="1" applyAlignment="1">
      <alignment vertical="top"/>
    </xf>
    <xf numFmtId="0" fontId="12" fillId="0" borderId="5" xfId="0" applyFont="1" applyFill="1" applyBorder="1" applyAlignment="1">
      <alignment vertical="top"/>
    </xf>
    <xf numFmtId="43" fontId="3" fillId="0" borderId="9" xfId="1" applyFont="1" applyFill="1" applyBorder="1" applyAlignment="1">
      <alignment horizontal="left" indent="2"/>
    </xf>
    <xf numFmtId="0" fontId="8" fillId="0" borderId="23" xfId="0" applyFont="1" applyFill="1" applyBorder="1" applyAlignment="1">
      <alignment vertical="top"/>
    </xf>
    <xf numFmtId="0" fontId="3" fillId="2" borderId="0" xfId="0" applyFont="1" applyFill="1"/>
    <xf numFmtId="164" fontId="3" fillId="2" borderId="0" xfId="1" applyNumberFormat="1" applyFont="1" applyFill="1"/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/>
    <xf numFmtId="164" fontId="3" fillId="2" borderId="6" xfId="1" applyNumberFormat="1" applyFont="1" applyFill="1" applyBorder="1"/>
    <xf numFmtId="164" fontId="3" fillId="2" borderId="8" xfId="1" applyNumberFormat="1" applyFont="1" applyFill="1" applyBorder="1"/>
    <xf numFmtId="43" fontId="3" fillId="2" borderId="5" xfId="1" applyFont="1" applyFill="1" applyBorder="1" applyAlignment="1">
      <alignment horizontal="left"/>
    </xf>
    <xf numFmtId="164" fontId="3" fillId="2" borderId="6" xfId="1" applyNumberFormat="1" applyFont="1" applyFill="1" applyBorder="1" applyAlignment="1">
      <alignment horizontal="left"/>
    </xf>
    <xf numFmtId="164" fontId="3" fillId="2" borderId="8" xfId="1" applyNumberFormat="1" applyFont="1" applyFill="1" applyBorder="1" applyAlignment="1">
      <alignment horizontal="left"/>
    </xf>
    <xf numFmtId="43" fontId="3" fillId="2" borderId="9" xfId="1" applyFont="1" applyFill="1" applyBorder="1" applyAlignment="1">
      <alignment horizontal="left"/>
    </xf>
    <xf numFmtId="164" fontId="3" fillId="2" borderId="10" xfId="1" applyNumberFormat="1" applyFont="1" applyFill="1" applyBorder="1" applyAlignment="1">
      <alignment horizontal="left"/>
    </xf>
    <xf numFmtId="164" fontId="3" fillId="2" borderId="12" xfId="1" applyNumberFormat="1" applyFont="1" applyFill="1" applyBorder="1" applyAlignment="1">
      <alignment horizontal="left"/>
    </xf>
    <xf numFmtId="43" fontId="4" fillId="2" borderId="5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left"/>
    </xf>
    <xf numFmtId="164" fontId="4" fillId="2" borderId="8" xfId="1" applyNumberFormat="1" applyFont="1" applyFill="1" applyBorder="1" applyAlignment="1">
      <alignment horizontal="left"/>
    </xf>
    <xf numFmtId="164" fontId="3" fillId="2" borderId="6" xfId="1" applyNumberFormat="1" applyFont="1" applyFill="1" applyBorder="1" applyAlignment="1">
      <alignment horizontal="right"/>
    </xf>
    <xf numFmtId="164" fontId="3" fillId="2" borderId="8" xfId="1" applyNumberFormat="1" applyFont="1" applyFill="1" applyBorder="1" applyAlignment="1">
      <alignment horizontal="right"/>
    </xf>
    <xf numFmtId="43" fontId="3" fillId="2" borderId="5" xfId="1" applyFont="1" applyFill="1" applyBorder="1" applyAlignment="1">
      <alignment horizontal="left" wrapText="1"/>
    </xf>
    <xf numFmtId="43" fontId="4" fillId="2" borderId="13" xfId="1" applyFont="1" applyFill="1" applyBorder="1" applyAlignment="1">
      <alignment horizontal="left"/>
    </xf>
    <xf numFmtId="164" fontId="4" fillId="2" borderId="14" xfId="1" applyNumberFormat="1" applyFont="1" applyFill="1" applyBorder="1" applyAlignment="1">
      <alignment horizontal="left"/>
    </xf>
    <xf numFmtId="164" fontId="4" fillId="2" borderId="16" xfId="1" applyNumberFormat="1" applyFont="1" applyFill="1" applyBorder="1" applyAlignment="1">
      <alignment horizontal="left"/>
    </xf>
    <xf numFmtId="43" fontId="3" fillId="2" borderId="17" xfId="1" applyFont="1" applyFill="1" applyBorder="1" applyAlignment="1">
      <alignment horizontal="left"/>
    </xf>
    <xf numFmtId="164" fontId="3" fillId="2" borderId="18" xfId="1" applyNumberFormat="1" applyFont="1" applyFill="1" applyBorder="1"/>
    <xf numFmtId="164" fontId="3" fillId="2" borderId="19" xfId="1" applyNumberFormat="1" applyFont="1" applyFill="1" applyBorder="1"/>
    <xf numFmtId="0" fontId="3" fillId="2" borderId="0" xfId="0" applyFont="1" applyFill="1" applyAlignment="1">
      <alignment vertical="top"/>
    </xf>
    <xf numFmtId="43" fontId="3" fillId="2" borderId="0" xfId="1" applyFont="1" applyFill="1" applyBorder="1" applyAlignment="1">
      <alignment horizontal="left"/>
    </xf>
    <xf numFmtId="164" fontId="3" fillId="2" borderId="0" xfId="1" applyNumberFormat="1" applyFont="1" applyFill="1" applyBorder="1"/>
    <xf numFmtId="0" fontId="4" fillId="2" borderId="0" xfId="0" applyFont="1" applyFill="1" applyAlignment="1">
      <alignment vertical="top"/>
    </xf>
    <xf numFmtId="0" fontId="4" fillId="2" borderId="1" xfId="0" applyFont="1" applyFill="1" applyBorder="1" applyAlignment="1">
      <alignment horizontal="left" vertical="top" wrapText="1"/>
    </xf>
    <xf numFmtId="164" fontId="4" fillId="2" borderId="4" xfId="1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left" vertical="top" wrapText="1"/>
    </xf>
    <xf numFmtId="164" fontId="4" fillId="2" borderId="8" xfId="1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left" vertical="top"/>
    </xf>
    <xf numFmtId="43" fontId="3" fillId="2" borderId="5" xfId="1" applyFont="1" applyFill="1" applyBorder="1" applyAlignment="1">
      <alignment horizontal="left" indent="2"/>
    </xf>
    <xf numFmtId="164" fontId="2" fillId="2" borderId="20" xfId="1" quotePrefix="1" applyNumberFormat="1" applyFont="1" applyFill="1" applyBorder="1" applyAlignment="1">
      <alignment vertical="top"/>
    </xf>
    <xf numFmtId="164" fontId="2" fillId="2" borderId="7" xfId="1" applyNumberFormat="1" applyFont="1" applyFill="1" applyBorder="1" applyAlignment="1">
      <alignment horizontal="right" vertical="top"/>
    </xf>
    <xf numFmtId="0" fontId="7" fillId="2" borderId="5" xfId="0" applyFont="1" applyFill="1" applyBorder="1" applyAlignment="1">
      <alignment horizontal="left" vertical="top"/>
    </xf>
    <xf numFmtId="164" fontId="7" fillId="2" borderId="8" xfId="1" quotePrefix="1" applyNumberFormat="1" applyFont="1" applyFill="1" applyBorder="1" applyAlignment="1">
      <alignment vertical="top"/>
    </xf>
    <xf numFmtId="164" fontId="7" fillId="2" borderId="20" xfId="1" quotePrefix="1" applyNumberFormat="1" applyFont="1" applyFill="1" applyBorder="1" applyAlignment="1">
      <alignment vertical="top"/>
    </xf>
    <xf numFmtId="0" fontId="8" fillId="2" borderId="13" xfId="0" applyFont="1" applyFill="1" applyBorder="1" applyAlignment="1">
      <alignment horizontal="left" vertical="top"/>
    </xf>
    <xf numFmtId="164" fontId="8" fillId="2" borderId="16" xfId="1" applyNumberFormat="1" applyFont="1" applyFill="1" applyBorder="1" applyAlignment="1">
      <alignment horizontal="left" vertical="top"/>
    </xf>
    <xf numFmtId="164" fontId="8" fillId="2" borderId="21" xfId="1" applyNumberFormat="1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164" fontId="3" fillId="2" borderId="8" xfId="1" applyNumberFormat="1" applyFont="1" applyFill="1" applyBorder="1" applyAlignment="1">
      <alignment vertical="top"/>
    </xf>
    <xf numFmtId="164" fontId="3" fillId="2" borderId="20" xfId="1" applyNumberFormat="1" applyFont="1" applyFill="1" applyBorder="1" applyAlignment="1">
      <alignment vertical="top"/>
    </xf>
    <xf numFmtId="164" fontId="3" fillId="2" borderId="7" xfId="1" applyNumberFormat="1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/>
    </xf>
    <xf numFmtId="164" fontId="7" fillId="2" borderId="8" xfId="1" applyNumberFormat="1" applyFont="1" applyFill="1" applyBorder="1" applyAlignment="1">
      <alignment vertical="top"/>
    </xf>
    <xf numFmtId="164" fontId="7" fillId="2" borderId="20" xfId="1" applyNumberFormat="1" applyFont="1" applyFill="1" applyBorder="1" applyAlignment="1">
      <alignment vertical="top"/>
    </xf>
    <xf numFmtId="164" fontId="7" fillId="2" borderId="7" xfId="1" applyNumberFormat="1" applyFont="1" applyFill="1" applyBorder="1" applyAlignment="1">
      <alignment horizontal="left" vertical="top"/>
    </xf>
    <xf numFmtId="0" fontId="7" fillId="2" borderId="5" xfId="0" applyFont="1" applyFill="1" applyBorder="1" applyAlignment="1">
      <alignment vertical="top"/>
    </xf>
    <xf numFmtId="164" fontId="7" fillId="2" borderId="8" xfId="1" applyNumberFormat="1" applyFont="1" applyFill="1" applyBorder="1" applyAlignment="1">
      <alignment horizontal="left" vertical="top"/>
    </xf>
    <xf numFmtId="164" fontId="7" fillId="2" borderId="20" xfId="1" applyNumberFormat="1" applyFont="1" applyFill="1" applyBorder="1" applyAlignment="1">
      <alignment horizontal="left" vertical="top"/>
    </xf>
    <xf numFmtId="164" fontId="7" fillId="2" borderId="7" xfId="1" applyNumberFormat="1" applyFont="1" applyFill="1" applyBorder="1" applyAlignment="1">
      <alignment horizontal="right" vertical="top"/>
    </xf>
    <xf numFmtId="164" fontId="3" fillId="2" borderId="8" xfId="1" applyNumberFormat="1" applyFont="1" applyFill="1" applyBorder="1" applyAlignment="1">
      <alignment horizontal="left" vertical="top"/>
    </xf>
    <xf numFmtId="164" fontId="3" fillId="2" borderId="20" xfId="1" applyNumberFormat="1" applyFont="1" applyFill="1" applyBorder="1" applyAlignment="1">
      <alignment horizontal="left" vertical="top"/>
    </xf>
    <xf numFmtId="164" fontId="3" fillId="2" borderId="11" xfId="1" applyNumberFormat="1" applyFont="1" applyFill="1" applyBorder="1" applyAlignment="1">
      <alignment horizontal="left" vertical="top"/>
    </xf>
    <xf numFmtId="164" fontId="8" fillId="2" borderId="15" xfId="1" applyNumberFormat="1" applyFont="1" applyFill="1" applyBorder="1" applyAlignment="1">
      <alignment horizontal="left" vertical="top"/>
    </xf>
    <xf numFmtId="164" fontId="4" fillId="2" borderId="8" xfId="1" applyNumberFormat="1" applyFont="1" applyFill="1" applyBorder="1" applyAlignment="1">
      <alignment horizontal="left" vertical="top"/>
    </xf>
    <xf numFmtId="164" fontId="4" fillId="2" borderId="20" xfId="1" applyNumberFormat="1" applyFont="1" applyFill="1" applyBorder="1" applyAlignment="1">
      <alignment horizontal="left" vertical="top"/>
    </xf>
    <xf numFmtId="164" fontId="4" fillId="2" borderId="7" xfId="1" applyNumberFormat="1" applyFont="1" applyFill="1" applyBorder="1" applyAlignment="1">
      <alignment horizontal="left" vertical="top"/>
    </xf>
    <xf numFmtId="0" fontId="12" fillId="2" borderId="5" xfId="0" applyFont="1" applyFill="1" applyBorder="1" applyAlignment="1">
      <alignment vertical="top"/>
    </xf>
    <xf numFmtId="164" fontId="12" fillId="2" borderId="8" xfId="1" applyNumberFormat="1" applyFont="1" applyFill="1" applyBorder="1" applyAlignment="1">
      <alignment horizontal="left" vertical="top"/>
    </xf>
    <xf numFmtId="164" fontId="12" fillId="2" borderId="20" xfId="1" applyNumberFormat="1" applyFont="1" applyFill="1" applyBorder="1" applyAlignment="1">
      <alignment horizontal="left" vertical="top"/>
    </xf>
    <xf numFmtId="164" fontId="12" fillId="2" borderId="7" xfId="1" applyNumberFormat="1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164" fontId="4" fillId="2" borderId="12" xfId="1" applyNumberFormat="1" applyFont="1" applyFill="1" applyBorder="1" applyAlignment="1">
      <alignment horizontal="left" vertical="top"/>
    </xf>
    <xf numFmtId="164" fontId="4" fillId="2" borderId="22" xfId="1" applyNumberFormat="1" applyFont="1" applyFill="1" applyBorder="1" applyAlignment="1">
      <alignment horizontal="left" vertical="top"/>
    </xf>
    <xf numFmtId="164" fontId="4" fillId="2" borderId="11" xfId="1" applyNumberFormat="1" applyFont="1" applyFill="1" applyBorder="1" applyAlignment="1">
      <alignment horizontal="left" vertical="top"/>
    </xf>
    <xf numFmtId="164" fontId="8" fillId="2" borderId="8" xfId="1" applyNumberFormat="1" applyFont="1" applyFill="1" applyBorder="1" applyAlignment="1">
      <alignment vertical="top"/>
    </xf>
    <xf numFmtId="164" fontId="8" fillId="2" borderId="20" xfId="1" applyNumberFormat="1" applyFont="1" applyFill="1" applyBorder="1" applyAlignment="1">
      <alignment vertical="top"/>
    </xf>
    <xf numFmtId="164" fontId="2" fillId="2" borderId="8" xfId="1" quotePrefix="1" applyNumberFormat="1" applyFont="1" applyFill="1" applyBorder="1" applyAlignment="1">
      <alignment vertical="top"/>
    </xf>
    <xf numFmtId="43" fontId="3" fillId="2" borderId="9" xfId="1" applyFont="1" applyFill="1" applyBorder="1" applyAlignment="1">
      <alignment horizontal="left" indent="2"/>
    </xf>
    <xf numFmtId="164" fontId="2" fillId="2" borderId="12" xfId="1" quotePrefix="1" applyNumberFormat="1" applyFont="1" applyFill="1" applyBorder="1" applyAlignment="1">
      <alignment vertical="top"/>
    </xf>
    <xf numFmtId="164" fontId="2" fillId="2" borderId="22" xfId="1" quotePrefix="1" applyNumberFormat="1" applyFont="1" applyFill="1" applyBorder="1" applyAlignment="1">
      <alignment vertical="top"/>
    </xf>
    <xf numFmtId="164" fontId="6" fillId="2" borderId="8" xfId="1" quotePrefix="1" applyNumberFormat="1" applyFont="1" applyFill="1" applyBorder="1" applyAlignment="1">
      <alignment vertical="top"/>
    </xf>
    <xf numFmtId="164" fontId="6" fillId="2" borderId="20" xfId="1" quotePrefix="1" applyNumberFormat="1" applyFont="1" applyFill="1" applyBorder="1" applyAlignment="1">
      <alignment vertical="top"/>
    </xf>
    <xf numFmtId="0" fontId="8" fillId="2" borderId="23" xfId="0" applyFont="1" applyFill="1" applyBorder="1" applyAlignment="1">
      <alignment vertical="top"/>
    </xf>
    <xf numFmtId="164" fontId="8" fillId="2" borderId="24" xfId="1" applyNumberFormat="1" applyFont="1" applyFill="1" applyBorder="1" applyAlignment="1">
      <alignment horizontal="right" vertical="top"/>
    </xf>
    <xf numFmtId="164" fontId="8" fillId="2" borderId="26" xfId="1" applyNumberFormat="1" applyFont="1" applyFill="1" applyBorder="1" applyAlignment="1">
      <alignment horizontal="right" vertical="top"/>
    </xf>
    <xf numFmtId="164" fontId="8" fillId="2" borderId="25" xfId="1" applyNumberFormat="1" applyFont="1" applyFill="1" applyBorder="1" applyAlignment="1">
      <alignment horizontal="right" vertical="top"/>
    </xf>
    <xf numFmtId="3" fontId="13" fillId="3" borderId="8" xfId="0" applyNumberFormat="1" applyFont="1" applyFill="1" applyBorder="1"/>
    <xf numFmtId="3" fontId="13" fillId="3" borderId="12" xfId="0" applyNumberFormat="1" applyFont="1" applyFill="1" applyBorder="1"/>
    <xf numFmtId="3" fontId="14" fillId="3" borderId="8" xfId="0" applyNumberFormat="1" applyFont="1" applyFill="1" applyBorder="1"/>
    <xf numFmtId="3" fontId="15" fillId="3" borderId="8" xfId="0" applyNumberFormat="1" applyFont="1" applyFill="1" applyBorder="1"/>
    <xf numFmtId="3" fontId="16" fillId="3" borderId="8" xfId="0" quotePrefix="1" applyNumberFormat="1" applyFont="1" applyFill="1" applyBorder="1" applyAlignment="1">
      <alignment horizontal="right"/>
    </xf>
    <xf numFmtId="3" fontId="16" fillId="3" borderId="12" xfId="0" quotePrefix="1" applyNumberFormat="1" applyFont="1" applyFill="1" applyBorder="1" applyAlignment="1">
      <alignment horizontal="right"/>
    </xf>
    <xf numFmtId="3" fontId="14" fillId="3" borderId="19" xfId="0" applyNumberFormat="1" applyFont="1" applyFill="1" applyBorder="1"/>
    <xf numFmtId="164" fontId="4" fillId="2" borderId="3" xfId="1" applyNumberFormat="1" applyFont="1" applyFill="1" applyBorder="1" applyAlignment="1">
      <alignment horizontal="center" vertical="top" wrapText="1"/>
    </xf>
    <xf numFmtId="164" fontId="4" fillId="2" borderId="20" xfId="1" quotePrefix="1" applyNumberFormat="1" applyFont="1" applyFill="1" applyBorder="1" applyAlignment="1">
      <alignment horizontal="center" vertical="top" wrapText="1"/>
    </xf>
    <xf numFmtId="164" fontId="4" fillId="2" borderId="7" xfId="1" applyNumberFormat="1" applyFont="1" applyFill="1" applyBorder="1" applyAlignment="1">
      <alignment horizontal="center" vertical="top" wrapText="1"/>
    </xf>
    <xf numFmtId="164" fontId="3" fillId="2" borderId="7" xfId="1" applyNumberFormat="1" applyFont="1" applyFill="1" applyBorder="1" applyAlignment="1">
      <alignment vertical="top"/>
    </xf>
    <xf numFmtId="164" fontId="7" fillId="2" borderId="11" xfId="1" applyNumberFormat="1" applyFont="1" applyFill="1" applyBorder="1" applyAlignment="1">
      <alignment horizontal="right" vertical="top"/>
    </xf>
    <xf numFmtId="0" fontId="4" fillId="2" borderId="4" xfId="0" applyFont="1" applyFill="1" applyBorder="1" applyAlignment="1">
      <alignment horizontal="center" vertical="center" wrapText="1"/>
    </xf>
    <xf numFmtId="164" fontId="2" fillId="2" borderId="22" xfId="1" applyNumberFormat="1" applyFont="1" applyFill="1" applyBorder="1" applyAlignment="1">
      <alignment horizontal="right" vertical="top"/>
    </xf>
    <xf numFmtId="164" fontId="3" fillId="2" borderId="0" xfId="0" applyNumberFormat="1" applyFont="1" applyFill="1"/>
    <xf numFmtId="3" fontId="13" fillId="3" borderId="20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vertical="top"/>
    </xf>
    <xf numFmtId="0" fontId="7" fillId="2" borderId="0" xfId="0" applyFont="1" applyFill="1" applyBorder="1" applyAlignment="1">
      <alignment vertical="top"/>
    </xf>
    <xf numFmtId="0" fontId="4" fillId="2" borderId="0" xfId="0" applyFont="1" applyFill="1"/>
    <xf numFmtId="0" fontId="9" fillId="2" borderId="0" xfId="0" applyFont="1" applyFill="1"/>
  </cellXfs>
  <cellStyles count="3">
    <cellStyle name="Komma" xfId="1" builtinId="3"/>
    <cellStyle name="Standaard" xfId="0" builtinId="0"/>
    <cellStyle name="Standaard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"/>
  <sheetViews>
    <sheetView tabSelected="1" view="pageBreakPreview" zoomScale="60" zoomScaleNormal="85" workbookViewId="0">
      <selection activeCell="D81" sqref="D81"/>
    </sheetView>
  </sheetViews>
  <sheetFormatPr defaultRowHeight="14.25" x14ac:dyDescent="0.2"/>
  <cols>
    <col min="1" max="1" width="46" style="1" customWidth="1"/>
    <col min="2" max="2" width="16.140625" style="1" customWidth="1"/>
    <col min="3" max="3" width="16.140625" style="2" customWidth="1"/>
    <col min="4" max="4" width="16.140625" style="1" customWidth="1"/>
    <col min="5" max="5" width="26.85546875" style="1" customWidth="1"/>
    <col min="6" max="11" width="9.140625" style="1"/>
    <col min="12" max="12" width="13" style="1" customWidth="1"/>
    <col min="13" max="13" width="13.42578125" style="1" customWidth="1"/>
    <col min="14" max="16384" width="9.140625" style="1"/>
  </cols>
  <sheetData>
    <row r="1" spans="1:13" ht="9" customHeight="1" thickBot="1" x14ac:dyDescent="0.25">
      <c r="A1" s="36"/>
      <c r="B1" s="37"/>
      <c r="C1" s="37"/>
      <c r="D1" s="36"/>
      <c r="E1" s="36"/>
    </row>
    <row r="2" spans="1:13" ht="30" customHeight="1" x14ac:dyDescent="0.2">
      <c r="A2" s="38" t="s">
        <v>0</v>
      </c>
      <c r="B2" s="39" t="s">
        <v>1</v>
      </c>
      <c r="C2" s="130" t="s">
        <v>129</v>
      </c>
      <c r="D2" s="36"/>
      <c r="E2" s="36"/>
    </row>
    <row r="3" spans="1:13" ht="9" customHeight="1" x14ac:dyDescent="0.2">
      <c r="A3" s="40"/>
      <c r="B3" s="41"/>
      <c r="C3" s="42"/>
      <c r="D3" s="36"/>
      <c r="E3" s="36"/>
    </row>
    <row r="4" spans="1:13" x14ac:dyDescent="0.2">
      <c r="A4" s="43" t="s">
        <v>2</v>
      </c>
      <c r="B4" s="44">
        <v>396620</v>
      </c>
      <c r="C4" s="45">
        <v>363790</v>
      </c>
      <c r="D4" s="36"/>
      <c r="E4" s="36"/>
    </row>
    <row r="5" spans="1:13" x14ac:dyDescent="0.2">
      <c r="A5" s="43" t="s">
        <v>3</v>
      </c>
      <c r="B5" s="44">
        <v>731.67</v>
      </c>
      <c r="C5" s="45">
        <v>2787.02</v>
      </c>
      <c r="D5" s="36"/>
      <c r="E5" s="36"/>
    </row>
    <row r="6" spans="1:13" x14ac:dyDescent="0.2">
      <c r="A6" s="46" t="s">
        <v>4</v>
      </c>
      <c r="B6" s="47">
        <v>119452.29</v>
      </c>
      <c r="C6" s="48">
        <v>105838.04</v>
      </c>
      <c r="D6" s="132"/>
      <c r="E6" s="36"/>
    </row>
    <row r="7" spans="1:13" ht="15" x14ac:dyDescent="0.25">
      <c r="A7" s="49" t="s">
        <v>5</v>
      </c>
      <c r="B7" s="50">
        <v>516803.95999999996</v>
      </c>
      <c r="C7" s="51">
        <v>472415.06</v>
      </c>
      <c r="D7" s="36"/>
      <c r="E7" s="36"/>
    </row>
    <row r="8" spans="1:13" ht="14.25" customHeight="1" collapsed="1" x14ac:dyDescent="0.2">
      <c r="A8" s="43"/>
      <c r="B8" s="44"/>
      <c r="C8" s="45"/>
      <c r="D8" s="36"/>
      <c r="E8" s="36"/>
    </row>
    <row r="9" spans="1:13" x14ac:dyDescent="0.2">
      <c r="A9" s="43" t="s">
        <v>124</v>
      </c>
      <c r="B9" s="52">
        <v>113324.5</v>
      </c>
      <c r="C9" s="53">
        <v>102592.68</v>
      </c>
      <c r="D9" s="132"/>
      <c r="E9" s="36"/>
      <c r="M9" s="2"/>
    </row>
    <row r="10" spans="1:13" x14ac:dyDescent="0.2">
      <c r="A10" s="43" t="s">
        <v>6</v>
      </c>
      <c r="B10" s="44">
        <v>396620</v>
      </c>
      <c r="C10" s="45">
        <v>363790</v>
      </c>
      <c r="D10" s="36"/>
      <c r="E10" s="36"/>
    </row>
    <row r="11" spans="1:13" x14ac:dyDescent="0.2">
      <c r="A11" s="54" t="s">
        <v>7</v>
      </c>
      <c r="B11" s="44">
        <v>6859.46</v>
      </c>
      <c r="C11" s="45">
        <v>6032.38</v>
      </c>
      <c r="D11" s="36"/>
      <c r="E11" s="36"/>
    </row>
    <row r="12" spans="1:13" ht="18.75" customHeight="1" x14ac:dyDescent="0.25">
      <c r="A12" s="55" t="s">
        <v>8</v>
      </c>
      <c r="B12" s="56">
        <v>516803.96</v>
      </c>
      <c r="C12" s="57">
        <v>472415.06</v>
      </c>
      <c r="D12" s="36"/>
      <c r="E12" s="36"/>
    </row>
    <row r="13" spans="1:13" s="4" customFormat="1" ht="15" thickBot="1" x14ac:dyDescent="0.25">
      <c r="A13" s="58"/>
      <c r="B13" s="59"/>
      <c r="C13" s="60"/>
      <c r="D13" s="61"/>
      <c r="E13" s="61"/>
    </row>
    <row r="14" spans="1:13" s="4" customFormat="1" x14ac:dyDescent="0.2">
      <c r="A14" s="62"/>
      <c r="B14" s="63"/>
      <c r="C14" s="63"/>
      <c r="D14" s="61"/>
      <c r="E14" s="61"/>
    </row>
    <row r="15" spans="1:13" s="5" customFormat="1" ht="9.75" customHeight="1" x14ac:dyDescent="0.2">
      <c r="A15" s="36"/>
      <c r="B15" s="36"/>
      <c r="C15" s="37"/>
      <c r="D15" s="64"/>
      <c r="E15" s="64"/>
    </row>
    <row r="16" spans="1:13" s="5" customFormat="1" ht="27" customHeight="1" thickBot="1" x14ac:dyDescent="0.25">
      <c r="A16" s="36"/>
      <c r="B16" s="36"/>
      <c r="C16" s="37"/>
      <c r="D16" s="64"/>
      <c r="E16" s="64"/>
    </row>
    <row r="17" spans="1:13" s="4" customFormat="1" ht="30" x14ac:dyDescent="0.25">
      <c r="A17" s="65" t="s">
        <v>9</v>
      </c>
      <c r="B17" s="66" t="s">
        <v>1</v>
      </c>
      <c r="C17" s="66" t="s">
        <v>129</v>
      </c>
      <c r="D17" s="125" t="s">
        <v>128</v>
      </c>
      <c r="E17" s="61"/>
    </row>
    <row r="18" spans="1:13" s="4" customFormat="1" ht="15" x14ac:dyDescent="0.25">
      <c r="A18" s="67"/>
      <c r="B18" s="68"/>
      <c r="C18" s="126"/>
      <c r="D18" s="127"/>
      <c r="E18" s="61"/>
    </row>
    <row r="19" spans="1:13" s="4" customFormat="1" ht="18.75" customHeight="1" x14ac:dyDescent="0.25">
      <c r="A19" s="69" t="s">
        <v>10</v>
      </c>
      <c r="B19" s="80"/>
      <c r="C19" s="81"/>
      <c r="D19" s="128"/>
      <c r="E19" s="61"/>
    </row>
    <row r="20" spans="1:13" s="4" customFormat="1" ht="15" x14ac:dyDescent="0.25">
      <c r="A20" s="69" t="s">
        <v>11</v>
      </c>
      <c r="B20" s="91"/>
      <c r="C20" s="92"/>
      <c r="D20" s="82"/>
      <c r="E20" s="61"/>
    </row>
    <row r="21" spans="1:13" s="9" customFormat="1" ht="15" x14ac:dyDescent="0.25">
      <c r="A21" s="73" t="s">
        <v>12</v>
      </c>
      <c r="B21" s="74">
        <v>134173.41</v>
      </c>
      <c r="C21" s="75">
        <v>146100.81</v>
      </c>
      <c r="D21" s="90">
        <v>186520</v>
      </c>
      <c r="E21" s="134"/>
    </row>
    <row r="22" spans="1:13" s="9" customFormat="1" ht="15" x14ac:dyDescent="0.25">
      <c r="A22" s="73" t="s">
        <v>14</v>
      </c>
      <c r="B22" s="74">
        <v>852.79</v>
      </c>
      <c r="C22" s="75">
        <v>467.65999999999997</v>
      </c>
      <c r="D22" s="90">
        <v>500</v>
      </c>
      <c r="E22" s="134"/>
    </row>
    <row r="23" spans="1:13" s="9" customFormat="1" ht="15" x14ac:dyDescent="0.25">
      <c r="A23" s="73" t="s">
        <v>15</v>
      </c>
      <c r="B23" s="74"/>
      <c r="C23" s="75">
        <v>450</v>
      </c>
      <c r="D23" s="129">
        <v>500</v>
      </c>
      <c r="E23" s="134"/>
    </row>
    <row r="24" spans="1:13" s="9" customFormat="1" ht="15.75" x14ac:dyDescent="0.25">
      <c r="A24" s="76" t="s">
        <v>16</v>
      </c>
      <c r="B24" s="77">
        <v>135026.20000000001</v>
      </c>
      <c r="C24" s="78">
        <v>147018.47</v>
      </c>
      <c r="D24" s="94">
        <v>187520</v>
      </c>
      <c r="E24" s="134"/>
    </row>
    <row r="25" spans="1:13" s="4" customFormat="1" ht="18.75" customHeight="1" x14ac:dyDescent="0.25">
      <c r="A25" s="79"/>
      <c r="B25" s="80"/>
      <c r="C25" s="81"/>
      <c r="D25" s="82"/>
      <c r="E25" s="61"/>
    </row>
    <row r="26" spans="1:13" s="9" customFormat="1" ht="15.75" x14ac:dyDescent="0.25">
      <c r="A26" s="83" t="s">
        <v>17</v>
      </c>
      <c r="B26" s="84"/>
      <c r="C26" s="85"/>
      <c r="D26" s="86"/>
      <c r="E26" s="134"/>
    </row>
    <row r="27" spans="1:13" s="9" customFormat="1" ht="17.25" customHeight="1" x14ac:dyDescent="0.25">
      <c r="A27" s="87" t="s">
        <v>32</v>
      </c>
      <c r="B27" s="84">
        <v>54295.990000000005</v>
      </c>
      <c r="C27" s="85">
        <v>47620.429999999993</v>
      </c>
      <c r="D27" s="86">
        <v>55550</v>
      </c>
      <c r="E27" s="134"/>
      <c r="L27" s="17"/>
      <c r="M27" s="18"/>
    </row>
    <row r="28" spans="1:13" s="9" customFormat="1" ht="17.25" customHeight="1" x14ac:dyDescent="0.25">
      <c r="A28" s="87" t="s">
        <v>33</v>
      </c>
      <c r="B28" s="88">
        <v>1468</v>
      </c>
      <c r="C28" s="89">
        <v>2788.84</v>
      </c>
      <c r="D28" s="90">
        <v>1400</v>
      </c>
      <c r="E28" s="134"/>
    </row>
    <row r="29" spans="1:13" s="9" customFormat="1" ht="17.25" customHeight="1" x14ac:dyDescent="0.25">
      <c r="A29" s="87" t="s">
        <v>36</v>
      </c>
      <c r="B29" s="88">
        <v>3319.84</v>
      </c>
      <c r="C29" s="89">
        <v>21544.02</v>
      </c>
      <c r="D29" s="86">
        <v>57000</v>
      </c>
      <c r="E29" s="134"/>
    </row>
    <row r="30" spans="1:13" s="9" customFormat="1" ht="17.25" customHeight="1" x14ac:dyDescent="0.25">
      <c r="A30" s="73" t="s">
        <v>48</v>
      </c>
      <c r="B30" s="88">
        <v>14158.489999999998</v>
      </c>
      <c r="C30" s="89">
        <v>17192.750000000004</v>
      </c>
      <c r="D30" s="86">
        <v>17800</v>
      </c>
      <c r="E30" s="134"/>
    </row>
    <row r="31" spans="1:13" s="9" customFormat="1" ht="17.25" customHeight="1" x14ac:dyDescent="0.25">
      <c r="A31" s="73" t="s">
        <v>64</v>
      </c>
      <c r="B31" s="88">
        <v>35731.370000000003</v>
      </c>
      <c r="C31" s="89">
        <v>37376.42</v>
      </c>
      <c r="D31" s="86">
        <v>45370</v>
      </c>
      <c r="E31" s="134"/>
    </row>
    <row r="32" spans="1:13" s="12" customFormat="1" ht="15" x14ac:dyDescent="0.25">
      <c r="A32" s="73" t="s">
        <v>83</v>
      </c>
      <c r="B32" s="88">
        <v>14912.880000000001</v>
      </c>
      <c r="C32" s="89">
        <v>9677.3900000000012</v>
      </c>
      <c r="D32" s="86">
        <v>10400</v>
      </c>
      <c r="E32" s="135"/>
    </row>
    <row r="33" spans="1:12" s="4" customFormat="1" x14ac:dyDescent="0.25">
      <c r="A33" s="79"/>
      <c r="B33" s="91"/>
      <c r="C33" s="92"/>
      <c r="D33" s="93"/>
      <c r="E33" s="61"/>
    </row>
    <row r="34" spans="1:12" s="9" customFormat="1" ht="15.75" x14ac:dyDescent="0.25">
      <c r="A34" s="76" t="s">
        <v>84</v>
      </c>
      <c r="B34" s="77">
        <v>123886.57</v>
      </c>
      <c r="C34" s="78">
        <v>136199.84999999998</v>
      </c>
      <c r="D34" s="94">
        <v>187520</v>
      </c>
      <c r="E34" s="134"/>
    </row>
    <row r="35" spans="1:12" s="4" customFormat="1" ht="15" x14ac:dyDescent="0.25">
      <c r="A35" s="69"/>
      <c r="B35" s="95"/>
      <c r="C35" s="96"/>
      <c r="D35" s="97"/>
      <c r="E35" s="61"/>
      <c r="L35" s="32"/>
    </row>
    <row r="36" spans="1:12" s="4" customFormat="1" ht="18" x14ac:dyDescent="0.25">
      <c r="A36" s="98" t="s">
        <v>85</v>
      </c>
      <c r="B36" s="99">
        <v>11139.630000000005</v>
      </c>
      <c r="C36" s="100">
        <v>10818.620000000024</v>
      </c>
      <c r="D36" s="101">
        <v>0</v>
      </c>
      <c r="E36" s="61"/>
      <c r="L36" s="32"/>
    </row>
    <row r="37" spans="1:12" s="4" customFormat="1" ht="15" x14ac:dyDescent="0.25">
      <c r="A37" s="102"/>
      <c r="B37" s="103"/>
      <c r="C37" s="104"/>
      <c r="D37" s="105"/>
      <c r="E37" s="61"/>
      <c r="L37" s="32"/>
    </row>
    <row r="38" spans="1:12" s="4" customFormat="1" ht="15" x14ac:dyDescent="0.25">
      <c r="A38" s="69"/>
      <c r="B38" s="95"/>
      <c r="C38" s="96"/>
      <c r="D38" s="97"/>
      <c r="E38" s="61"/>
      <c r="L38" s="32"/>
    </row>
    <row r="39" spans="1:12" s="9" customFormat="1" ht="15.75" x14ac:dyDescent="0.25">
      <c r="A39" s="83" t="s">
        <v>86</v>
      </c>
      <c r="B39" s="106">
        <v>13750</v>
      </c>
      <c r="C39" s="107">
        <v>13750</v>
      </c>
      <c r="D39" s="86">
        <v>0</v>
      </c>
      <c r="E39" s="134"/>
    </row>
    <row r="40" spans="1:12" s="9" customFormat="1" ht="16.5" customHeight="1" x14ac:dyDescent="0.25">
      <c r="A40" s="73"/>
      <c r="B40" s="84"/>
      <c r="C40" s="85"/>
      <c r="D40" s="86"/>
      <c r="E40" s="134"/>
    </row>
    <row r="41" spans="1:12" s="4" customFormat="1" ht="14.25" customHeight="1" x14ac:dyDescent="0.2">
      <c r="A41" s="70" t="s">
        <v>87</v>
      </c>
      <c r="B41" s="108">
        <v>1700</v>
      </c>
      <c r="C41" s="71">
        <v>23025.200000000001</v>
      </c>
      <c r="D41" s="72"/>
      <c r="E41" s="61"/>
    </row>
    <row r="42" spans="1:12" s="4" customFormat="1" ht="14.25" customHeight="1" x14ac:dyDescent="0.2">
      <c r="A42" s="109" t="s">
        <v>88</v>
      </c>
      <c r="B42" s="110">
        <v>0</v>
      </c>
      <c r="C42" s="111">
        <v>30825.64</v>
      </c>
      <c r="D42" s="131"/>
      <c r="E42" s="61"/>
    </row>
    <row r="43" spans="1:12" s="4" customFormat="1" ht="15" x14ac:dyDescent="0.25">
      <c r="A43" s="49" t="s">
        <v>89</v>
      </c>
      <c r="B43" s="112">
        <v>-1700</v>
      </c>
      <c r="C43" s="113">
        <v>7800.4399999999987</v>
      </c>
      <c r="D43" s="72">
        <v>0</v>
      </c>
      <c r="E43" s="61"/>
    </row>
    <row r="44" spans="1:12" s="4" customFormat="1" x14ac:dyDescent="0.25">
      <c r="A44" s="79"/>
      <c r="B44" s="80"/>
      <c r="C44" s="81"/>
      <c r="D44" s="82"/>
      <c r="E44" s="61"/>
    </row>
    <row r="45" spans="1:12" s="9" customFormat="1" ht="16.5" thickBot="1" x14ac:dyDescent="0.3">
      <c r="A45" s="114" t="s">
        <v>90</v>
      </c>
      <c r="B45" s="115">
        <v>-910.36999999999534</v>
      </c>
      <c r="C45" s="116">
        <v>-10731.819999999974</v>
      </c>
      <c r="D45" s="117">
        <v>0</v>
      </c>
      <c r="E45" s="134"/>
    </row>
    <row r="46" spans="1:12" s="4" customFormat="1" x14ac:dyDescent="0.25">
      <c r="A46" s="61"/>
      <c r="B46" s="61"/>
      <c r="C46" s="61"/>
      <c r="D46" s="61"/>
      <c r="E46" s="61"/>
    </row>
    <row r="47" spans="1:12" ht="39" customHeight="1" x14ac:dyDescent="0.25">
      <c r="A47" s="136" t="s">
        <v>91</v>
      </c>
      <c r="B47" s="36"/>
      <c r="C47" s="37"/>
      <c r="D47" s="36"/>
      <c r="E47" s="36"/>
    </row>
    <row r="48" spans="1:12" x14ac:dyDescent="0.2">
      <c r="A48" s="36"/>
      <c r="B48" s="36"/>
      <c r="C48" s="37"/>
      <c r="D48" s="36"/>
      <c r="E48" s="36"/>
    </row>
    <row r="49" spans="1:5" x14ac:dyDescent="0.2">
      <c r="A49" s="137" t="s">
        <v>2</v>
      </c>
      <c r="B49" s="36"/>
      <c r="C49" s="37"/>
      <c r="D49" s="36"/>
      <c r="E49" s="36"/>
    </row>
    <row r="50" spans="1:5" x14ac:dyDescent="0.2">
      <c r="A50" s="36" t="s">
        <v>92</v>
      </c>
      <c r="B50" s="36"/>
      <c r="C50" s="37"/>
      <c r="D50" s="36"/>
      <c r="E50" s="36"/>
    </row>
    <row r="51" spans="1:5" x14ac:dyDescent="0.2">
      <c r="A51" s="36" t="s">
        <v>93</v>
      </c>
      <c r="B51" s="36"/>
      <c r="C51" s="37"/>
      <c r="D51" s="36"/>
      <c r="E51" s="36"/>
    </row>
    <row r="52" spans="1:5" x14ac:dyDescent="0.2">
      <c r="A52" s="36" t="s">
        <v>94</v>
      </c>
      <c r="B52" s="36"/>
      <c r="C52" s="37"/>
      <c r="D52" s="36"/>
      <c r="E52" s="36"/>
    </row>
    <row r="53" spans="1:5" x14ac:dyDescent="0.2">
      <c r="A53" s="36" t="s">
        <v>95</v>
      </c>
      <c r="B53" s="36"/>
      <c r="C53" s="37"/>
      <c r="D53" s="36"/>
      <c r="E53" s="36"/>
    </row>
    <row r="54" spans="1:5" x14ac:dyDescent="0.2">
      <c r="A54" s="36" t="s">
        <v>96</v>
      </c>
      <c r="B54" s="36"/>
      <c r="C54" s="37"/>
      <c r="D54" s="36"/>
      <c r="E54" s="36"/>
    </row>
    <row r="55" spans="1:5" ht="14.25" customHeight="1" x14ac:dyDescent="0.2">
      <c r="A55" s="36"/>
      <c r="B55" s="36"/>
      <c r="C55" s="37"/>
      <c r="D55" s="36"/>
      <c r="E55" s="36"/>
    </row>
    <row r="56" spans="1:5" x14ac:dyDescent="0.2">
      <c r="A56" s="137" t="s">
        <v>3</v>
      </c>
      <c r="B56" s="36"/>
      <c r="C56" s="37"/>
      <c r="D56" s="36"/>
      <c r="E56" s="36"/>
    </row>
    <row r="57" spans="1:5" x14ac:dyDescent="0.2">
      <c r="A57" s="36" t="s">
        <v>130</v>
      </c>
      <c r="B57" s="36"/>
      <c r="C57" s="37"/>
      <c r="D57" s="36"/>
      <c r="E57" s="36"/>
    </row>
    <row r="58" spans="1:5" x14ac:dyDescent="0.2">
      <c r="A58" s="36" t="s">
        <v>97</v>
      </c>
      <c r="B58" s="36"/>
      <c r="C58" s="37"/>
      <c r="D58" s="36"/>
      <c r="E58" s="36"/>
    </row>
    <row r="59" spans="1:5" ht="14.25" customHeight="1" x14ac:dyDescent="0.2">
      <c r="A59" s="36"/>
      <c r="B59" s="36"/>
      <c r="C59" s="37"/>
      <c r="D59" s="36"/>
      <c r="E59" s="36"/>
    </row>
    <row r="60" spans="1:5" ht="14.25" customHeight="1" x14ac:dyDescent="0.2">
      <c r="A60" s="137" t="s">
        <v>4</v>
      </c>
      <c r="B60" s="36"/>
      <c r="C60" s="37"/>
      <c r="D60" s="36"/>
      <c r="E60" s="36"/>
    </row>
    <row r="61" spans="1:5" ht="14.25" customHeight="1" x14ac:dyDescent="0.2">
      <c r="A61" s="36" t="s">
        <v>98</v>
      </c>
      <c r="B61" s="36"/>
      <c r="C61" s="37"/>
      <c r="D61" s="36"/>
      <c r="E61" s="36"/>
    </row>
    <row r="62" spans="1:5" ht="14.25" customHeight="1" x14ac:dyDescent="0.2">
      <c r="A62" s="36" t="s">
        <v>99</v>
      </c>
      <c r="B62" s="36"/>
      <c r="C62" s="37"/>
      <c r="D62" s="36"/>
      <c r="E62" s="36"/>
    </row>
    <row r="63" spans="1:5" x14ac:dyDescent="0.2">
      <c r="A63" s="36"/>
      <c r="B63" s="36"/>
      <c r="C63" s="37"/>
      <c r="D63" s="36"/>
      <c r="E63" s="36"/>
    </row>
    <row r="64" spans="1:5" x14ac:dyDescent="0.2">
      <c r="A64" s="137" t="s">
        <v>100</v>
      </c>
      <c r="B64" s="36"/>
      <c r="C64" s="37"/>
      <c r="D64" s="36"/>
      <c r="E64" s="36"/>
    </row>
    <row r="65" spans="1:5" x14ac:dyDescent="0.2">
      <c r="A65" s="36" t="s">
        <v>131</v>
      </c>
      <c r="B65" s="36"/>
      <c r="C65" s="37"/>
      <c r="D65" s="36"/>
      <c r="E65" s="36"/>
    </row>
    <row r="66" spans="1:5" x14ac:dyDescent="0.2">
      <c r="A66" s="36" t="s">
        <v>132</v>
      </c>
      <c r="B66" s="36"/>
      <c r="C66" s="36"/>
      <c r="D66" s="36"/>
      <c r="E66" s="36"/>
    </row>
    <row r="67" spans="1:5" x14ac:dyDescent="0.2">
      <c r="A67" s="36"/>
      <c r="B67" s="36"/>
      <c r="C67" s="37"/>
      <c r="D67" s="36"/>
      <c r="E67" s="36"/>
    </row>
    <row r="68" spans="1:5" x14ac:dyDescent="0.2">
      <c r="A68" s="137" t="s">
        <v>101</v>
      </c>
      <c r="B68" s="36"/>
      <c r="C68" s="36"/>
      <c r="D68" s="36"/>
      <c r="E68" s="36"/>
    </row>
    <row r="69" spans="1:5" x14ac:dyDescent="0.2">
      <c r="A69" s="36" t="s">
        <v>102</v>
      </c>
      <c r="B69" s="36"/>
      <c r="C69" s="36"/>
      <c r="D69" s="36"/>
      <c r="E69" s="36"/>
    </row>
    <row r="70" spans="1:5" x14ac:dyDescent="0.2">
      <c r="A70" s="36"/>
      <c r="B70" s="36"/>
      <c r="C70" s="37"/>
      <c r="D70" s="36"/>
      <c r="E70" s="36"/>
    </row>
    <row r="71" spans="1:5" ht="31.5" customHeight="1" x14ac:dyDescent="0.25">
      <c r="A71" s="136" t="s">
        <v>103</v>
      </c>
      <c r="B71" s="36"/>
      <c r="C71" s="36"/>
      <c r="D71" s="36"/>
      <c r="E71" s="36"/>
    </row>
    <row r="72" spans="1:5" ht="15" x14ac:dyDescent="0.25">
      <c r="A72" s="136"/>
      <c r="B72" s="36"/>
      <c r="C72" s="36"/>
      <c r="D72" s="36"/>
      <c r="E72" s="36"/>
    </row>
    <row r="73" spans="1:5" x14ac:dyDescent="0.2">
      <c r="A73" s="137" t="s">
        <v>104</v>
      </c>
      <c r="B73" s="36"/>
      <c r="C73" s="36"/>
      <c r="D73" s="36"/>
      <c r="E73" s="36"/>
    </row>
    <row r="74" spans="1:5" x14ac:dyDescent="0.2">
      <c r="A74" s="36" t="s">
        <v>105</v>
      </c>
      <c r="B74" s="36"/>
      <c r="C74" s="36"/>
      <c r="D74" s="36"/>
      <c r="E74" s="36"/>
    </row>
    <row r="75" spans="1:5" x14ac:dyDescent="0.2">
      <c r="A75" s="36" t="s">
        <v>106</v>
      </c>
      <c r="B75" s="36"/>
      <c r="C75" s="36"/>
      <c r="D75" s="36"/>
      <c r="E75" s="36"/>
    </row>
    <row r="76" spans="1:5" x14ac:dyDescent="0.2">
      <c r="A76" s="36"/>
      <c r="B76" s="36"/>
      <c r="C76" s="37"/>
      <c r="D76" s="36"/>
      <c r="E76" s="36"/>
    </row>
    <row r="77" spans="1:5" x14ac:dyDescent="0.2">
      <c r="A77" s="137" t="s">
        <v>107</v>
      </c>
      <c r="B77" s="36"/>
      <c r="C77" s="36"/>
      <c r="D77" s="36"/>
      <c r="E77" s="36"/>
    </row>
    <row r="78" spans="1:5" x14ac:dyDescent="0.2">
      <c r="A78" s="36" t="s">
        <v>108</v>
      </c>
      <c r="B78" s="36"/>
      <c r="C78" s="36"/>
      <c r="D78" s="36"/>
      <c r="E78" s="36"/>
    </row>
    <row r="79" spans="1:5" x14ac:dyDescent="0.2">
      <c r="A79" s="36"/>
      <c r="B79" s="36"/>
      <c r="C79" s="37"/>
      <c r="D79" s="36"/>
      <c r="E79" s="36"/>
    </row>
    <row r="80" spans="1:5" x14ac:dyDescent="0.2">
      <c r="A80" s="137" t="s">
        <v>109</v>
      </c>
      <c r="B80" s="36"/>
      <c r="C80" s="36"/>
      <c r="D80" s="36"/>
      <c r="E80" s="36"/>
    </row>
    <row r="81" spans="1:5" x14ac:dyDescent="0.2">
      <c r="A81" s="36" t="s">
        <v>110</v>
      </c>
      <c r="B81" s="36"/>
      <c r="C81" s="36"/>
      <c r="D81" s="36"/>
      <c r="E81" s="36"/>
    </row>
    <row r="82" spans="1:5" x14ac:dyDescent="0.2">
      <c r="A82" s="36" t="s">
        <v>111</v>
      </c>
      <c r="B82" s="36"/>
      <c r="C82" s="36"/>
      <c r="D82" s="36"/>
      <c r="E82" s="36"/>
    </row>
    <row r="83" spans="1:5" x14ac:dyDescent="0.2">
      <c r="A83" s="36"/>
      <c r="B83" s="36"/>
      <c r="C83" s="37"/>
      <c r="D83" s="36"/>
      <c r="E83" s="36"/>
    </row>
    <row r="84" spans="1:5" x14ac:dyDescent="0.2">
      <c r="A84" s="137" t="s">
        <v>112</v>
      </c>
      <c r="B84" s="36"/>
      <c r="C84" s="36"/>
      <c r="D84" s="36"/>
      <c r="E84" s="36"/>
    </row>
    <row r="85" spans="1:5" x14ac:dyDescent="0.2">
      <c r="A85" s="36" t="s">
        <v>113</v>
      </c>
      <c r="B85" s="36"/>
      <c r="C85" s="36"/>
      <c r="D85" s="36"/>
      <c r="E85" s="36"/>
    </row>
    <row r="86" spans="1:5" x14ac:dyDescent="0.2">
      <c r="A86" s="36" t="s">
        <v>114</v>
      </c>
      <c r="B86" s="36"/>
      <c r="C86" s="36"/>
      <c r="D86" s="36"/>
      <c r="E86" s="36"/>
    </row>
    <row r="87" spans="1:5" x14ac:dyDescent="0.2">
      <c r="A87" s="36" t="s">
        <v>134</v>
      </c>
      <c r="B87" s="36"/>
      <c r="C87" s="36"/>
      <c r="D87" s="36"/>
      <c r="E87" s="36"/>
    </row>
    <row r="88" spans="1:5" x14ac:dyDescent="0.2">
      <c r="A88" s="36" t="s">
        <v>135</v>
      </c>
      <c r="B88" s="36"/>
      <c r="C88" s="36"/>
      <c r="D88" s="36"/>
      <c r="E88" s="36"/>
    </row>
    <row r="89" spans="1:5" x14ac:dyDescent="0.2">
      <c r="A89" s="36"/>
      <c r="B89" s="36"/>
      <c r="C89" s="37"/>
      <c r="D89" s="36"/>
      <c r="E89" s="36"/>
    </row>
    <row r="90" spans="1:5" x14ac:dyDescent="0.2">
      <c r="A90" s="137" t="s">
        <v>115</v>
      </c>
      <c r="B90" s="36"/>
      <c r="C90" s="36"/>
      <c r="D90" s="36"/>
      <c r="E90" s="36"/>
    </row>
    <row r="91" spans="1:5" x14ac:dyDescent="0.2">
      <c r="A91" s="36" t="s">
        <v>116</v>
      </c>
      <c r="B91" s="36"/>
      <c r="C91" s="36"/>
      <c r="D91" s="36"/>
      <c r="E91" s="36"/>
    </row>
    <row r="92" spans="1:5" x14ac:dyDescent="0.2">
      <c r="A92" s="36"/>
      <c r="B92" s="36"/>
      <c r="C92" s="37"/>
      <c r="D92" s="36"/>
      <c r="E92" s="36"/>
    </row>
    <row r="93" spans="1:5" x14ac:dyDescent="0.2">
      <c r="A93" s="137" t="s">
        <v>117</v>
      </c>
      <c r="B93" s="36"/>
      <c r="C93" s="36"/>
      <c r="D93" s="36"/>
      <c r="E93" s="36"/>
    </row>
    <row r="94" spans="1:5" x14ac:dyDescent="0.2">
      <c r="A94" s="36" t="s">
        <v>136</v>
      </c>
      <c r="B94" s="36"/>
      <c r="C94" s="36"/>
      <c r="D94" s="36"/>
      <c r="E94" s="36"/>
    </row>
    <row r="95" spans="1:5" x14ac:dyDescent="0.2">
      <c r="A95" s="36" t="s">
        <v>137</v>
      </c>
      <c r="B95" s="36"/>
      <c r="C95" s="36"/>
      <c r="D95" s="36"/>
      <c r="E95" s="36"/>
    </row>
    <row r="96" spans="1:5" x14ac:dyDescent="0.2">
      <c r="A96" s="36"/>
      <c r="B96" s="36"/>
      <c r="C96" s="37"/>
      <c r="D96" s="36"/>
      <c r="E96" s="36"/>
    </row>
    <row r="97" spans="1:5" x14ac:dyDescent="0.2">
      <c r="A97" s="137" t="s">
        <v>118</v>
      </c>
      <c r="B97" s="36"/>
      <c r="C97" s="36"/>
      <c r="D97" s="36"/>
      <c r="E97" s="36"/>
    </row>
    <row r="98" spans="1:5" x14ac:dyDescent="0.2">
      <c r="A98" s="36" t="s">
        <v>138</v>
      </c>
      <c r="B98" s="36"/>
      <c r="C98" s="36"/>
      <c r="D98" s="36"/>
      <c r="E98" s="36"/>
    </row>
    <row r="99" spans="1:5" x14ac:dyDescent="0.2">
      <c r="A99" s="36" t="s">
        <v>139</v>
      </c>
      <c r="B99" s="36"/>
      <c r="C99" s="36"/>
      <c r="D99" s="36"/>
      <c r="E99" s="36"/>
    </row>
    <row r="100" spans="1:5" x14ac:dyDescent="0.2">
      <c r="A100" s="36"/>
      <c r="B100" s="36"/>
      <c r="C100" s="37"/>
      <c r="D100" s="36"/>
      <c r="E100" s="36"/>
    </row>
    <row r="101" spans="1:5" x14ac:dyDescent="0.2">
      <c r="A101" s="137" t="s">
        <v>119</v>
      </c>
      <c r="B101" s="36"/>
      <c r="C101" s="36"/>
      <c r="D101" s="36"/>
      <c r="E101" s="36"/>
    </row>
    <row r="102" spans="1:5" x14ac:dyDescent="0.2">
      <c r="A102" s="36" t="s">
        <v>120</v>
      </c>
      <c r="B102" s="36"/>
      <c r="C102" s="36"/>
      <c r="D102" s="36"/>
      <c r="E102" s="36"/>
    </row>
    <row r="103" spans="1:5" x14ac:dyDescent="0.2">
      <c r="A103" s="36" t="s">
        <v>133</v>
      </c>
      <c r="B103" s="36"/>
      <c r="C103" s="36"/>
      <c r="D103" s="36"/>
      <c r="E103" s="36"/>
    </row>
    <row r="104" spans="1:5" x14ac:dyDescent="0.2">
      <c r="A104" s="36"/>
      <c r="B104" s="36"/>
      <c r="C104" s="37"/>
      <c r="D104" s="36"/>
      <c r="E104" s="36"/>
    </row>
    <row r="105" spans="1:5" x14ac:dyDescent="0.2">
      <c r="A105" s="137" t="s">
        <v>121</v>
      </c>
      <c r="B105" s="36"/>
      <c r="C105" s="36"/>
      <c r="D105" s="36"/>
      <c r="E105" s="36"/>
    </row>
    <row r="106" spans="1:5" x14ac:dyDescent="0.2">
      <c r="A106" s="36" t="s">
        <v>122</v>
      </c>
      <c r="B106" s="36"/>
      <c r="C106" s="36"/>
      <c r="D106" s="36"/>
      <c r="E106" s="36"/>
    </row>
    <row r="107" spans="1:5" x14ac:dyDescent="0.2">
      <c r="A107" s="36" t="s">
        <v>123</v>
      </c>
      <c r="B107" s="36"/>
      <c r="C107" s="36"/>
      <c r="D107" s="36"/>
      <c r="E107" s="36"/>
    </row>
    <row r="108" spans="1:5" x14ac:dyDescent="0.2">
      <c r="A108" s="36" t="s">
        <v>141</v>
      </c>
      <c r="B108" s="36"/>
      <c r="C108" s="36"/>
      <c r="D108" s="36"/>
      <c r="E108" s="36"/>
    </row>
    <row r="109" spans="1:5" x14ac:dyDescent="0.2">
      <c r="A109" s="36" t="s">
        <v>140</v>
      </c>
      <c r="B109" s="36"/>
      <c r="C109" s="36"/>
      <c r="D109" s="36"/>
      <c r="E109" s="36"/>
    </row>
  </sheetData>
  <pageMargins left="0.4" right="0.42" top="0.41" bottom="0.37" header="0.3" footer="0.3"/>
  <pageSetup paperSize="9" scale="78" fitToHeight="0" orientation="portrait" horizontalDpi="4294967293" verticalDpi="0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6" sqref="B2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100"/>
  <sheetViews>
    <sheetView workbookViewId="0">
      <selection activeCell="F15" sqref="F15"/>
    </sheetView>
  </sheetViews>
  <sheetFormatPr defaultRowHeight="15" x14ac:dyDescent="0.25"/>
  <cols>
    <col min="1" max="1" width="9.140625" customWidth="1"/>
  </cols>
  <sheetData>
    <row r="1" spans="1:2" x14ac:dyDescent="0.25">
      <c r="A1" s="6" t="s">
        <v>10</v>
      </c>
    </row>
    <row r="2" spans="1:2" x14ac:dyDescent="0.25">
      <c r="A2" s="6" t="s">
        <v>11</v>
      </c>
    </row>
    <row r="3" spans="1:2" x14ac:dyDescent="0.25">
      <c r="A3" s="7" t="s">
        <v>12</v>
      </c>
    </row>
    <row r="4" spans="1:2" x14ac:dyDescent="0.25">
      <c r="A4" s="7" t="s">
        <v>13</v>
      </c>
    </row>
    <row r="5" spans="1:2" ht="15.75" x14ac:dyDescent="0.25">
      <c r="A5" s="8" t="s">
        <v>12</v>
      </c>
      <c r="B5" s="118">
        <f>184720+1800</f>
        <v>186520</v>
      </c>
    </row>
    <row r="6" spans="1:2" ht="15.75" x14ac:dyDescent="0.25">
      <c r="A6" s="8" t="s">
        <v>14</v>
      </c>
      <c r="B6" s="118">
        <v>500</v>
      </c>
    </row>
    <row r="7" spans="1:2" ht="15.75" x14ac:dyDescent="0.25">
      <c r="A7" s="8" t="s">
        <v>15</v>
      </c>
      <c r="B7" s="119">
        <v>500</v>
      </c>
    </row>
    <row r="8" spans="1:2" ht="15.75" x14ac:dyDescent="0.25">
      <c r="A8" s="10" t="s">
        <v>16</v>
      </c>
      <c r="B8" s="120">
        <f>SUM(B5:B7)</f>
        <v>187520</v>
      </c>
    </row>
    <row r="10" spans="1:2" ht="15.75" x14ac:dyDescent="0.25">
      <c r="A10" s="11" t="s">
        <v>17</v>
      </c>
    </row>
    <row r="11" spans="1:2" ht="15.75" x14ac:dyDescent="0.25">
      <c r="A11" s="13" t="s">
        <v>18</v>
      </c>
      <c r="B11" s="118">
        <v>15450</v>
      </c>
    </row>
    <row r="12" spans="1:2" ht="15.75" x14ac:dyDescent="0.25">
      <c r="A12" s="13" t="s">
        <v>19</v>
      </c>
      <c r="B12" s="118">
        <v>19080</v>
      </c>
    </row>
    <row r="13" spans="1:2" ht="15.75" x14ac:dyDescent="0.25">
      <c r="A13" s="13" t="s">
        <v>20</v>
      </c>
      <c r="B13" s="118">
        <v>500</v>
      </c>
    </row>
    <row r="14" spans="1:2" x14ac:dyDescent="0.25">
      <c r="A14" s="13" t="s">
        <v>21</v>
      </c>
      <c r="B14" s="133">
        <v>7000</v>
      </c>
    </row>
    <row r="15" spans="1:2" x14ac:dyDescent="0.25">
      <c r="A15" s="13" t="s">
        <v>22</v>
      </c>
      <c r="B15" s="133"/>
    </row>
    <row r="16" spans="1:2" x14ac:dyDescent="0.25">
      <c r="A16" s="13" t="s">
        <v>23</v>
      </c>
      <c r="B16" s="133"/>
    </row>
    <row r="17" spans="1:2" x14ac:dyDescent="0.25">
      <c r="A17" s="13" t="s">
        <v>125</v>
      </c>
      <c r="B17" s="133"/>
    </row>
    <row r="18" spans="1:2" x14ac:dyDescent="0.25">
      <c r="A18" s="13" t="s">
        <v>24</v>
      </c>
      <c r="B18" s="133"/>
    </row>
    <row r="19" spans="1:2" ht="15.75" x14ac:dyDescent="0.25">
      <c r="A19" s="13" t="s">
        <v>25</v>
      </c>
      <c r="B19" s="118">
        <v>1000</v>
      </c>
    </row>
    <row r="20" spans="1:2" ht="15.75" x14ac:dyDescent="0.25">
      <c r="A20" s="13" t="s">
        <v>26</v>
      </c>
      <c r="B20" s="118">
        <v>2500</v>
      </c>
    </row>
    <row r="21" spans="1:2" ht="15.75" x14ac:dyDescent="0.25">
      <c r="A21" s="13" t="s">
        <v>27</v>
      </c>
      <c r="B21" s="118">
        <v>765</v>
      </c>
    </row>
    <row r="22" spans="1:2" ht="256.5" x14ac:dyDescent="0.25">
      <c r="A22" s="14" t="s">
        <v>28</v>
      </c>
      <c r="B22" s="133">
        <f>9300-45</f>
        <v>9255</v>
      </c>
    </row>
    <row r="23" spans="1:2" x14ac:dyDescent="0.25">
      <c r="A23" s="13" t="s">
        <v>29</v>
      </c>
      <c r="B23" s="133"/>
    </row>
    <row r="24" spans="1:2" x14ac:dyDescent="0.25">
      <c r="A24" s="13" t="s">
        <v>30</v>
      </c>
      <c r="B24" s="133"/>
    </row>
    <row r="25" spans="1:2" ht="16.5" x14ac:dyDescent="0.35">
      <c r="A25" s="15" t="s">
        <v>31</v>
      </c>
      <c r="B25" s="133"/>
    </row>
    <row r="26" spans="1:2" ht="15.75" x14ac:dyDescent="0.25">
      <c r="A26" s="16" t="s">
        <v>32</v>
      </c>
      <c r="B26" s="120">
        <f>SUM(B11:B25)</f>
        <v>55550</v>
      </c>
    </row>
    <row r="28" spans="1:2" x14ac:dyDescent="0.25">
      <c r="A28" s="13" t="s">
        <v>33</v>
      </c>
    </row>
    <row r="29" spans="1:2" ht="16.5" x14ac:dyDescent="0.35">
      <c r="A29" s="15" t="s">
        <v>34</v>
      </c>
    </row>
    <row r="30" spans="1:2" ht="15.75" x14ac:dyDescent="0.25">
      <c r="A30" s="16" t="s">
        <v>33</v>
      </c>
      <c r="B30" s="120">
        <v>1400</v>
      </c>
    </row>
    <row r="32" spans="1:2" ht="16.5" x14ac:dyDescent="0.35">
      <c r="A32" s="15" t="s">
        <v>35</v>
      </c>
    </row>
    <row r="33" spans="1:2" ht="15.75" x14ac:dyDescent="0.25">
      <c r="A33" s="16" t="s">
        <v>36</v>
      </c>
      <c r="B33" s="120">
        <v>57000</v>
      </c>
    </row>
    <row r="35" spans="1:2" ht="15.75" x14ac:dyDescent="0.25">
      <c r="A35" s="7" t="s">
        <v>37</v>
      </c>
      <c r="B35" s="118">
        <v>5000</v>
      </c>
    </row>
    <row r="36" spans="1:2" ht="15.75" x14ac:dyDescent="0.25">
      <c r="A36" s="7" t="s">
        <v>38</v>
      </c>
      <c r="B36" s="118">
        <v>2500</v>
      </c>
    </row>
    <row r="37" spans="1:2" x14ac:dyDescent="0.25">
      <c r="A37" s="7" t="s">
        <v>39</v>
      </c>
      <c r="B37" s="133">
        <v>7500</v>
      </c>
    </row>
    <row r="38" spans="1:2" x14ac:dyDescent="0.25">
      <c r="A38" s="7" t="s">
        <v>40</v>
      </c>
      <c r="B38" s="133"/>
    </row>
    <row r="39" spans="1:2" ht="15.75" x14ac:dyDescent="0.25">
      <c r="A39" s="7" t="s">
        <v>41</v>
      </c>
      <c r="B39" s="118">
        <v>1000</v>
      </c>
    </row>
    <row r="40" spans="1:2" ht="15.75" x14ac:dyDescent="0.25">
      <c r="A40" s="7" t="s">
        <v>42</v>
      </c>
      <c r="B40" s="118">
        <v>500</v>
      </c>
    </row>
    <row r="42" spans="1:2" x14ac:dyDescent="0.25">
      <c r="A42" s="19" t="s">
        <v>43</v>
      </c>
      <c r="B42" s="133">
        <v>1300</v>
      </c>
    </row>
    <row r="43" spans="1:2" x14ac:dyDescent="0.25">
      <c r="A43" s="19" t="s">
        <v>44</v>
      </c>
      <c r="B43" s="133"/>
    </row>
    <row r="44" spans="1:2" x14ac:dyDescent="0.25">
      <c r="A44" s="19" t="s">
        <v>45</v>
      </c>
      <c r="B44" s="133"/>
    </row>
    <row r="45" spans="1:2" x14ac:dyDescent="0.25">
      <c r="A45" s="20" t="s">
        <v>46</v>
      </c>
      <c r="B45" s="133"/>
    </row>
    <row r="46" spans="1:2" ht="16.5" x14ac:dyDescent="0.25">
      <c r="A46" s="21" t="s">
        <v>47</v>
      </c>
      <c r="B46" s="118">
        <f>+B42</f>
        <v>1300</v>
      </c>
    </row>
    <row r="47" spans="1:2" ht="15.75" x14ac:dyDescent="0.25">
      <c r="A47" s="8" t="s">
        <v>48</v>
      </c>
      <c r="B47" s="120">
        <f>+B46+SUM(B35:B40)</f>
        <v>17800</v>
      </c>
    </row>
    <row r="49" spans="1:2" x14ac:dyDescent="0.25">
      <c r="A49" s="22" t="s">
        <v>49</v>
      </c>
    </row>
    <row r="50" spans="1:2" x14ac:dyDescent="0.25">
      <c r="A50" s="23" t="s">
        <v>50</v>
      </c>
    </row>
    <row r="51" spans="1:2" ht="15.75" x14ac:dyDescent="0.25">
      <c r="A51" s="24" t="s">
        <v>51</v>
      </c>
      <c r="B51" s="118">
        <v>3500</v>
      </c>
    </row>
    <row r="53" spans="1:2" x14ac:dyDescent="0.25">
      <c r="A53" s="25" t="s">
        <v>52</v>
      </c>
    </row>
    <row r="54" spans="1:2" x14ac:dyDescent="0.25">
      <c r="A54" s="25" t="s">
        <v>53</v>
      </c>
    </row>
    <row r="55" spans="1:2" x14ac:dyDescent="0.25">
      <c r="A55" s="25" t="s">
        <v>54</v>
      </c>
    </row>
    <row r="56" spans="1:2" x14ac:dyDescent="0.25">
      <c r="A56" s="25" t="s">
        <v>55</v>
      </c>
    </row>
    <row r="57" spans="1:2" x14ac:dyDescent="0.25">
      <c r="A57" s="25" t="s">
        <v>56</v>
      </c>
    </row>
    <row r="58" spans="1:2" x14ac:dyDescent="0.25">
      <c r="A58" s="25" t="s">
        <v>57</v>
      </c>
    </row>
    <row r="59" spans="1:2" x14ac:dyDescent="0.25">
      <c r="A59" s="25" t="s">
        <v>58</v>
      </c>
    </row>
    <row r="60" spans="1:2" x14ac:dyDescent="0.25">
      <c r="A60" s="25" t="s">
        <v>59</v>
      </c>
    </row>
    <row r="61" spans="1:2" x14ac:dyDescent="0.25">
      <c r="A61" s="25" t="s">
        <v>60</v>
      </c>
    </row>
    <row r="62" spans="1:2" x14ac:dyDescent="0.25">
      <c r="A62" s="26" t="s">
        <v>61</v>
      </c>
    </row>
    <row r="63" spans="1:2" ht="15.75" x14ac:dyDescent="0.25">
      <c r="A63" s="27" t="s">
        <v>62</v>
      </c>
      <c r="B63" s="118">
        <v>35020</v>
      </c>
    </row>
    <row r="64" spans="1:2" ht="15.75" x14ac:dyDescent="0.25">
      <c r="A64" s="28" t="s">
        <v>63</v>
      </c>
      <c r="B64" s="118">
        <v>6850</v>
      </c>
    </row>
    <row r="65" spans="1:2" ht="15.75" x14ac:dyDescent="0.25">
      <c r="A65" s="8" t="s">
        <v>64</v>
      </c>
      <c r="B65" s="120">
        <f>SUM(B51:B64)</f>
        <v>45370</v>
      </c>
    </row>
    <row r="67" spans="1:2" ht="15.75" x14ac:dyDescent="0.25">
      <c r="A67" s="25" t="s">
        <v>65</v>
      </c>
      <c r="B67" s="118">
        <v>2000</v>
      </c>
    </row>
    <row r="68" spans="1:2" ht="15.75" x14ac:dyDescent="0.25">
      <c r="A68" s="25" t="s">
        <v>126</v>
      </c>
      <c r="B68" s="118">
        <v>0</v>
      </c>
    </row>
    <row r="69" spans="1:2" ht="15.75" x14ac:dyDescent="0.25">
      <c r="A69" s="25" t="s">
        <v>66</v>
      </c>
      <c r="B69" s="118">
        <v>900</v>
      </c>
    </row>
    <row r="70" spans="1:2" x14ac:dyDescent="0.25">
      <c r="A70" s="26" t="s">
        <v>67</v>
      </c>
    </row>
    <row r="71" spans="1:2" ht="15.75" x14ac:dyDescent="0.25">
      <c r="A71" s="24" t="s">
        <v>68</v>
      </c>
      <c r="B71" s="118">
        <f>SUM(B67:B70)</f>
        <v>2900</v>
      </c>
    </row>
    <row r="73" spans="1:2" x14ac:dyDescent="0.25">
      <c r="A73" s="29" t="s">
        <v>69</v>
      </c>
    </row>
    <row r="74" spans="1:2" ht="15.75" x14ac:dyDescent="0.25">
      <c r="A74" s="29" t="s">
        <v>70</v>
      </c>
      <c r="B74" s="118">
        <v>1200</v>
      </c>
    </row>
    <row r="75" spans="1:2" x14ac:dyDescent="0.25">
      <c r="A75" s="29" t="s">
        <v>71</v>
      </c>
    </row>
    <row r="76" spans="1:2" ht="15.75" x14ac:dyDescent="0.25">
      <c r="A76" s="29" t="s">
        <v>72</v>
      </c>
      <c r="B76" s="118">
        <v>1200</v>
      </c>
    </row>
    <row r="77" spans="1:2" ht="15.75" x14ac:dyDescent="0.25">
      <c r="A77" s="29" t="s">
        <v>73</v>
      </c>
      <c r="B77" s="118">
        <v>200</v>
      </c>
    </row>
    <row r="78" spans="1:2" ht="15.75" x14ac:dyDescent="0.25">
      <c r="A78" s="29" t="s">
        <v>74</v>
      </c>
      <c r="B78" s="118">
        <v>300</v>
      </c>
    </row>
    <row r="79" spans="1:2" ht="15.75" x14ac:dyDescent="0.25">
      <c r="A79" s="29" t="s">
        <v>75</v>
      </c>
      <c r="B79" s="118">
        <v>1400</v>
      </c>
    </row>
    <row r="80" spans="1:2" x14ac:dyDescent="0.25">
      <c r="A80" s="29" t="s">
        <v>76</v>
      </c>
    </row>
    <row r="81" spans="1:2" x14ac:dyDescent="0.25">
      <c r="A81" s="29" t="s">
        <v>77</v>
      </c>
    </row>
    <row r="82" spans="1:2" x14ac:dyDescent="0.25">
      <c r="A82" s="29" t="s">
        <v>78</v>
      </c>
    </row>
    <row r="83" spans="1:2" ht="15.75" x14ac:dyDescent="0.25">
      <c r="A83" s="29" t="s">
        <v>79</v>
      </c>
      <c r="B83" s="118">
        <v>2600</v>
      </c>
    </row>
    <row r="84" spans="1:2" ht="15.75" x14ac:dyDescent="0.25">
      <c r="A84" s="30" t="s">
        <v>80</v>
      </c>
      <c r="B84" s="118">
        <v>600</v>
      </c>
    </row>
    <row r="85" spans="1:2" ht="15.75" x14ac:dyDescent="0.25">
      <c r="A85" s="24" t="s">
        <v>81</v>
      </c>
      <c r="B85" s="118">
        <f>SUM(B73:B84)</f>
        <v>7500</v>
      </c>
    </row>
    <row r="86" spans="1:2" ht="15.75" x14ac:dyDescent="0.25">
      <c r="A86" s="31" t="s">
        <v>82</v>
      </c>
      <c r="B86" s="118">
        <v>0</v>
      </c>
    </row>
    <row r="87" spans="1:2" ht="15.75" x14ac:dyDescent="0.25">
      <c r="A87" s="8" t="s">
        <v>83</v>
      </c>
      <c r="B87" s="120">
        <f>+B85+B86+B71</f>
        <v>10400</v>
      </c>
    </row>
    <row r="89" spans="1:2" ht="15.75" x14ac:dyDescent="0.25">
      <c r="A89" s="10" t="s">
        <v>84</v>
      </c>
      <c r="B89" s="120">
        <f>+B87+B65+B47+B33+B30+B26</f>
        <v>187520</v>
      </c>
    </row>
    <row r="91" spans="1:2" ht="20.25" x14ac:dyDescent="0.3">
      <c r="A91" s="33" t="s">
        <v>85</v>
      </c>
      <c r="B91" s="121">
        <f>B8-B89</f>
        <v>0</v>
      </c>
    </row>
    <row r="94" spans="1:2" ht="15.75" x14ac:dyDescent="0.25">
      <c r="A94" s="11" t="s">
        <v>86</v>
      </c>
      <c r="B94" s="120">
        <v>0</v>
      </c>
    </row>
    <row r="96" spans="1:2" x14ac:dyDescent="0.25">
      <c r="A96" s="7" t="s">
        <v>87</v>
      </c>
      <c r="B96" s="122" t="s">
        <v>127</v>
      </c>
    </row>
    <row r="97" spans="1:2" x14ac:dyDescent="0.25">
      <c r="A97" s="34" t="s">
        <v>88</v>
      </c>
      <c r="B97" s="123" t="s">
        <v>127</v>
      </c>
    </row>
    <row r="98" spans="1:2" x14ac:dyDescent="0.25">
      <c r="A98" s="3" t="s">
        <v>89</v>
      </c>
      <c r="B98" s="122" t="s">
        <v>127</v>
      </c>
    </row>
    <row r="100" spans="1:2" ht="16.5" thickBot="1" x14ac:dyDescent="0.3">
      <c r="A100" s="35" t="s">
        <v>90</v>
      </c>
      <c r="B100" s="124">
        <f>B8-B89</f>
        <v>0</v>
      </c>
    </row>
  </sheetData>
  <mergeCells count="4">
    <mergeCell ref="B14:B18"/>
    <mergeCell ref="B22:B25"/>
    <mergeCell ref="B37:B38"/>
    <mergeCell ref="B42:B4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2017-06-09T20:32:55Z</cp:lastPrinted>
  <dcterms:created xsi:type="dcterms:W3CDTF">2017-03-19T19:13:50Z</dcterms:created>
  <dcterms:modified xsi:type="dcterms:W3CDTF">2017-06-09T20:33:01Z</dcterms:modified>
</cp:coreProperties>
</file>